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2\1 výzva\"/>
    </mc:Choice>
  </mc:AlternateContent>
  <xr:revisionPtr revIDLastSave="0" documentId="13_ncr:1_{7842A53D-A9A4-47E9-B05E-3DE17E4F7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0" i="1"/>
  <c r="O9" i="1"/>
  <c r="S9" i="1"/>
  <c r="R8" i="1"/>
  <c r="S8" i="1"/>
  <c r="R10" i="1"/>
  <c r="O8" i="1"/>
  <c r="O10" i="1"/>
  <c r="R11" i="1" l="1"/>
  <c r="S11" i="1"/>
  <c r="O11" i="1"/>
  <c r="R7" i="1" l="1"/>
  <c r="Q14" i="1" s="1"/>
  <c r="O7" i="1"/>
  <c r="P14" i="1" s="1"/>
  <c r="S7" i="1" l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<sst xmlns="http://schemas.openxmlformats.org/spreadsheetml/2006/main" count="59" uniqueCount="50">
  <si>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</si>
  <si>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</si>
  <si>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</si>
  <si>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</si>
  <si>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</si>
  <si>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</si>
  <si>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</si>
  <si>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</si>
  <si>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</si>
  <si>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</si>
  <si>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</si>
  <si>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</si>
  <si>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</si>
  <si>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32342410-9 - Zvukařské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</si>
  <si>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</si>
  <si>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</si>
  <si>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</si>
  <si>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</si>
  <si>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</si>
  <si>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</si>
  <si>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</si>
  <si>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</si>
  <si>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</si>
  <si>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</si>
  <si>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</si>
  <si>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</si>
  <si>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</si>
  <si>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</si>
  <si>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</si>
  <si>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</si>
  <si>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</si>
  <si>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</si>
  <si>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Příloha č. 2 Kupní smlouvy - technická specifikace
Audiovizuální technika (II.) 072 - 2022</t>
  </si>
  <si>
    <t>USB zvuková karta</t>
  </si>
  <si>
    <t>sada</t>
  </si>
  <si>
    <t>Úchyty pro mikrofony na stojan</t>
  </si>
  <si>
    <t>XLR kabel</t>
  </si>
  <si>
    <t>Společná faktura</t>
  </si>
  <si>
    <t>NE</t>
  </si>
  <si>
    <t>GRAS-22-018</t>
  </si>
  <si>
    <t>do 15.12.2022</t>
  </si>
  <si>
    <t>Univerzitní 2732/8, 
301 00 Plzeň,
Rektorát - Podatelna</t>
  </si>
  <si>
    <t>USB zvuková karta se dvěma analogovými výstupy a dvěma mikrofonními vstupy, USB připojením k PC, vzorkovací frekvencí min. 192kHz a fantomovým napájením.</t>
  </si>
  <si>
    <t>Širokomembránový kondenzátorový mikrofon v balení s odpruženým mikrofonním držákem a pop filtrem</t>
  </si>
  <si>
    <t>Širokomembránový kondenzátorový mikrofon s frekvenčním rozsahem alespoň 20 Hz - 20kHz, ekvivalentní šum max. 5 dBA SPL, vstupní impedancí 80 ohm, a velikostí kapsle min. 20 mm v sadě společně s pop filtrem a odpruženým mikrofonním držákem.</t>
  </si>
  <si>
    <t>Stojánek na mikrofon</t>
  </si>
  <si>
    <t>Kovový stojánek na mikrofon s nastavitelným ramenem.
Hmotnost min. 2 kg.
Maximální výška min. 1 600 mm.</t>
  </si>
  <si>
    <t>Univerzální úchyt pro mikrofon, vhodný pro mikrofony o průměru 34 – 40 mm, na stojan s velikostí závitu 5/8".</t>
  </si>
  <si>
    <t>XLR mikrofonní kabel, XLR samec/XLR samice, dlouhý 1,5 m.</t>
  </si>
  <si>
    <t>Mgr. Lada Heřmanová,
Tel.: 720 465 969,
E-mail: ladah@kar.zcu.cz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</si>
</sst>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left" vertical="center" wrapText="1" inden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 inden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topLeftCell="I1" zoomScale="82" zoomScaleNormal="82" workbookViewId="0">
      <selection activeCell="Q8" sqref="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9.855468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0.85546875" customWidth="1"/>
    <col min="12" max="12" width="31" customWidth="1"/>
    <col min="13" max="13" width="29" style="1" customWidth="1"/>
    <col min="14" max="14" width="23.285156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85" t="s">
        <v>32</v>
      </c>
      <c r="C1" s="86"/>
      <c r="D1" s="86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30</v>
      </c>
      <c r="L6" s="39" t="s">
        <v>19</v>
      </c>
      <c r="M6" s="35" t="s">
        <v>20</v>
      </c>
      <c r="N6" s="24" t="s">
        <v>31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84" customHeight="1" thickTop="1" x14ac:dyDescent="0.25">
      <c r="A7" s="27"/>
      <c r="B7" s="45">
        <v>1</v>
      </c>
      <c r="C7" s="74" t="s">
        <v>33</v>
      </c>
      <c r="D7" s="46">
        <v>1</v>
      </c>
      <c r="E7" s="47" t="s">
        <v>24</v>
      </c>
      <c r="F7" s="48" t="s">
        <v>42</v>
      </c>
      <c r="G7" s="113"/>
      <c r="H7" s="49" t="s">
        <v>38</v>
      </c>
      <c r="I7" s="92" t="s">
        <v>37</v>
      </c>
      <c r="J7" s="95" t="s">
        <v>29</v>
      </c>
      <c r="K7" s="98" t="s">
        <v>39</v>
      </c>
      <c r="L7" s="104" t="s">
        <v>49</v>
      </c>
      <c r="M7" s="107" t="s">
        <v>41</v>
      </c>
      <c r="N7" s="101" t="s">
        <v>40</v>
      </c>
      <c r="O7" s="50">
        <f>D7*P7</f>
        <v>2800</v>
      </c>
      <c r="P7" s="51">
        <v>2800</v>
      </c>
      <c r="Q7" s="110"/>
      <c r="R7" s="52">
        <f>D7*Q7</f>
        <v>0</v>
      </c>
      <c r="S7" s="53" t="str">
        <f t="shared" ref="S7" si="0">IF(ISNUMBER(Q7), IF(Q7&gt;P7,"NEVYHOVUJE","VYHOVUJE")," ")</f>
        <v xml:space="preserve"> </v>
      </c>
      <c r="T7" s="76"/>
      <c r="U7" s="47" t="s">
        <v>13</v>
      </c>
    </row>
    <row r="8" spans="1:21" s="5" customFormat="1" ht="84" customHeight="1" x14ac:dyDescent="0.25">
      <c r="A8" s="27"/>
      <c r="B8" s="54">
        <v>2</v>
      </c>
      <c r="C8" s="75" t="s">
        <v>43</v>
      </c>
      <c r="D8" s="56">
        <v>1</v>
      </c>
      <c r="E8" s="57" t="s">
        <v>34</v>
      </c>
      <c r="F8" s="58" t="s">
        <v>44</v>
      </c>
      <c r="G8" s="114"/>
      <c r="H8" s="59" t="s">
        <v>38</v>
      </c>
      <c r="I8" s="93"/>
      <c r="J8" s="96"/>
      <c r="K8" s="99"/>
      <c r="L8" s="105"/>
      <c r="M8" s="108"/>
      <c r="N8" s="102"/>
      <c r="O8" s="60">
        <f>D8*P8</f>
        <v>4000</v>
      </c>
      <c r="P8" s="61">
        <v>4000</v>
      </c>
      <c r="Q8" s="111"/>
      <c r="R8" s="62">
        <f>D8*Q8</f>
        <v>0</v>
      </c>
      <c r="S8" s="63" t="str">
        <f t="shared" ref="S8:S10" si="1">IF(ISNUMBER(Q8), IF(Q8&gt;P8,"NEVYHOVUJE","VYHOVUJE")," ")</f>
        <v xml:space="preserve"> </v>
      </c>
      <c r="T8" s="77"/>
      <c r="U8" s="79" t="s">
        <v>12</v>
      </c>
    </row>
    <row r="9" spans="1:21" s="5" customFormat="1" ht="84" customHeight="1" x14ac:dyDescent="0.25">
      <c r="A9" s="27"/>
      <c r="B9" s="54">
        <v>3</v>
      </c>
      <c r="C9" s="75" t="s">
        <v>45</v>
      </c>
      <c r="D9" s="56">
        <v>1</v>
      </c>
      <c r="E9" s="57" t="s">
        <v>24</v>
      </c>
      <c r="F9" s="58" t="s">
        <v>46</v>
      </c>
      <c r="G9" s="114"/>
      <c r="H9" s="59" t="s">
        <v>38</v>
      </c>
      <c r="I9" s="93"/>
      <c r="J9" s="96"/>
      <c r="K9" s="99"/>
      <c r="L9" s="105"/>
      <c r="M9" s="108"/>
      <c r="N9" s="102"/>
      <c r="O9" s="60">
        <f>D9*P9</f>
        <v>800</v>
      </c>
      <c r="P9" s="61">
        <v>800</v>
      </c>
      <c r="Q9" s="111"/>
      <c r="R9" s="62">
        <f>D9*Q9</f>
        <v>0</v>
      </c>
      <c r="S9" s="63" t="str">
        <f t="shared" ref="S9" si="2">IF(ISNUMBER(Q9), IF(Q9&gt;P9,"NEVYHOVUJE","VYHOVUJE")," ")</f>
        <v xml:space="preserve"> </v>
      </c>
      <c r="T9" s="77"/>
      <c r="U9" s="77"/>
    </row>
    <row r="10" spans="1:21" s="5" customFormat="1" ht="84" customHeight="1" x14ac:dyDescent="0.25">
      <c r="A10" s="27"/>
      <c r="B10" s="54">
        <v>4</v>
      </c>
      <c r="C10" s="55" t="s">
        <v>35</v>
      </c>
      <c r="D10" s="56">
        <v>3</v>
      </c>
      <c r="E10" s="57" t="s">
        <v>24</v>
      </c>
      <c r="F10" s="58" t="s">
        <v>47</v>
      </c>
      <c r="G10" s="114"/>
      <c r="H10" s="59" t="s">
        <v>38</v>
      </c>
      <c r="I10" s="93"/>
      <c r="J10" s="96"/>
      <c r="K10" s="99"/>
      <c r="L10" s="105"/>
      <c r="M10" s="108"/>
      <c r="N10" s="102"/>
      <c r="O10" s="60">
        <f>D10*P10</f>
        <v>450</v>
      </c>
      <c r="P10" s="61">
        <v>150</v>
      </c>
      <c r="Q10" s="111"/>
      <c r="R10" s="62">
        <f>D10*Q10</f>
        <v>0</v>
      </c>
      <c r="S10" s="63" t="str">
        <f t="shared" si="1"/>
        <v xml:space="preserve"> </v>
      </c>
      <c r="T10" s="77"/>
      <c r="U10" s="77"/>
    </row>
    <row r="11" spans="1:21" s="5" customFormat="1" ht="84" customHeight="1" thickBot="1" x14ac:dyDescent="0.3">
      <c r="A11" s="27"/>
      <c r="B11" s="64">
        <v>5</v>
      </c>
      <c r="C11" s="65" t="s">
        <v>36</v>
      </c>
      <c r="D11" s="66">
        <v>1</v>
      </c>
      <c r="E11" s="67" t="s">
        <v>24</v>
      </c>
      <c r="F11" s="68" t="s">
        <v>48</v>
      </c>
      <c r="G11" s="115"/>
      <c r="H11" s="69" t="s">
        <v>38</v>
      </c>
      <c r="I11" s="94"/>
      <c r="J11" s="97"/>
      <c r="K11" s="100"/>
      <c r="L11" s="106"/>
      <c r="M11" s="109"/>
      <c r="N11" s="103"/>
      <c r="O11" s="70">
        <f>D11*P11</f>
        <v>400</v>
      </c>
      <c r="P11" s="71">
        <v>400</v>
      </c>
      <c r="Q11" s="112"/>
      <c r="R11" s="72">
        <f>D11*Q11</f>
        <v>0</v>
      </c>
      <c r="S11" s="73" t="str">
        <f t="shared" ref="S11" si="3">IF(ISNUMBER(Q11), IF(Q11&gt;P11,"NEVYHOVUJE","VYHOVUJE")," ")</f>
        <v xml:space="preserve"> </v>
      </c>
      <c r="T11" s="78"/>
      <c r="U11" s="78"/>
    </row>
    <row r="12" spans="1:21" ht="13.5" customHeight="1" thickTop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40"/>
      <c r="S12" s="5"/>
      <c r="T12" s="5"/>
    </row>
    <row r="13" spans="1:21" ht="49.5" customHeight="1" thickTop="1" thickBot="1" x14ac:dyDescent="0.3">
      <c r="A13" s="5"/>
      <c r="B13" s="87" t="s">
        <v>27</v>
      </c>
      <c r="C13" s="88"/>
      <c r="D13" s="88"/>
      <c r="E13" s="88"/>
      <c r="F13" s="88"/>
      <c r="G13" s="88"/>
      <c r="H13" s="41"/>
      <c r="I13" s="28"/>
      <c r="J13" s="28"/>
      <c r="K13" s="28"/>
      <c r="L13" s="8"/>
      <c r="M13" s="8"/>
      <c r="N13" s="29"/>
      <c r="O13" s="29"/>
      <c r="P13" s="30" t="s">
        <v>10</v>
      </c>
      <c r="Q13" s="89" t="s">
        <v>11</v>
      </c>
      <c r="R13" s="90"/>
      <c r="S13" s="91"/>
      <c r="T13" s="22"/>
      <c r="U13" s="31"/>
    </row>
    <row r="14" spans="1:21" ht="53.25" customHeight="1" thickTop="1" thickBot="1" x14ac:dyDescent="0.3">
      <c r="A14" s="5"/>
      <c r="B14" s="84" t="s">
        <v>25</v>
      </c>
      <c r="C14" s="84"/>
      <c r="D14" s="84"/>
      <c r="E14" s="84"/>
      <c r="F14" s="84"/>
      <c r="G14" s="84"/>
      <c r="H14" s="84"/>
      <c r="I14" s="32"/>
      <c r="L14" s="12"/>
      <c r="M14" s="12"/>
      <c r="N14" s="33"/>
      <c r="O14" s="33"/>
      <c r="P14" s="34">
        <f>SUM(O7:O11)</f>
        <v>8450</v>
      </c>
      <c r="Q14" s="80">
        <f>SUM(R7:R11)</f>
        <v>0</v>
      </c>
      <c r="R14" s="81"/>
      <c r="S14" s="82"/>
      <c r="T14" s="5"/>
    </row>
    <row r="15" spans="1:21" ht="15.75" thickTop="1" x14ac:dyDescent="0.25">
      <c r="A15" s="5"/>
      <c r="B15" s="83" t="s">
        <v>26</v>
      </c>
      <c r="C15" s="83"/>
      <c r="D15" s="83"/>
      <c r="E15" s="83"/>
      <c r="F15" s="83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5">
      <c r="B34" s="5"/>
      <c r="K34" s="5"/>
      <c r="L34" s="5"/>
      <c r="P34" s="5"/>
      <c r="Q34" s="5"/>
      <c r="R34" s="5"/>
      <c r="S34" s="5"/>
      <c r="T34" s="5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NxbkFn3zF2F0U7o9fWP5OvQQfK0udYPGgFUJKiPlfduhgwlTHEWIT3ycuG+3DQNFMBaOfkSb1xFwToq0BSBYAA==" saltValue="iBZutk1f0dxYOQEK+1Tnag==" spinCount="100000" sheet="1" objects="1" scenarios="1"/>
  <mergeCells count="14">
    <mergeCell ref="B15:F15"/>
    <mergeCell ref="B14:H14"/>
    <mergeCell ref="B1:D1"/>
    <mergeCell ref="B13:G13"/>
    <mergeCell ref="Q13:S13"/>
    <mergeCell ref="I7:I11"/>
    <mergeCell ref="J7:J11"/>
    <mergeCell ref="K7:K11"/>
    <mergeCell ref="N7:N11"/>
    <mergeCell ref="L7:L11"/>
    <mergeCell ref="M7:M11"/>
    <mergeCell ref="T7:T11"/>
    <mergeCell ref="U8:U11"/>
    <mergeCell ref="Q14:S14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Q7:Q11 G7:H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2022-11-22T12:29:23Z</dcterms:modified>
</cp:coreProperties>
</file>